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keoff" sheetId="1" state="visible" r:id="rId1"/>
    <sheet xmlns:r="http://schemas.openxmlformats.org/officeDocument/2006/relationships" name="Sample" sheetId="2" state="visible" r:id="rId2"/>
    <sheet xmlns:r="http://schemas.openxmlformats.org/officeDocument/2006/relationships" name="Conversions" sheetId="3" state="hidden" r:id="rId3"/>
  </sheets>
  <definedNames>
    <definedName name="_xlnm.Print_Titles" localSheetId="0">'Takeoff'!$8:$8</definedName>
    <definedName name="_xlnm.Print_Titles" localSheetId="1">'Sample'!$8:$8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7">
    <font>
      <name val="Calibri"/>
      <family val="2"/>
      <color theme="1"/>
      <sz val="11"/>
      <scheme val="minor"/>
    </font>
    <font>
      <b val="1"/>
      <color rgb="001F2A44"/>
      <sz val="16"/>
    </font>
    <font>
      <b val="1"/>
      <color rgb="0044506A"/>
      <sz val="10"/>
    </font>
    <font>
      <i val="1"/>
      <color rgb="006B7280"/>
      <sz val="9"/>
    </font>
    <font>
      <b val="1"/>
      <color rgb="00FFFFFF"/>
      <sz val="10"/>
    </font>
    <font>
      <b val="1"/>
      <sz val="10"/>
    </font>
    <font>
      <b val="1"/>
      <color rgb="001F2A44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right" vertical="center"/>
    </xf>
    <xf numFmtId="0" fontId="6" fillId="0" borderId="0" pivotButton="0" quotePrefix="0" xfId="0"/>
    <xf numFmtId="0" fontId="2" fillId="0" borderId="1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workbookViewId="0">
      <selection activeCell="A1" sqref="A1"/>
    </sheetView>
  </sheetViews>
  <sheetFormatPr baseColWidth="8" defaultRowHeight="15"/>
  <cols>
    <col width="18" customWidth="1" min="1" max="1"/>
    <col width="13" customWidth="1" min="2" max="2"/>
    <col width="13" customWidth="1" min="3" max="3"/>
    <col width="11" customWidth="1" min="4" max="4"/>
    <col width="10" customWidth="1" min="5" max="5"/>
    <col width="9" customWidth="1" min="6" max="6"/>
    <col width="14" customWidth="1" min="7" max="7"/>
    <col width="14" customWidth="1" min="8" max="8"/>
    <col width="22" customWidth="1" min="9" max="9"/>
  </cols>
  <sheetData>
    <row r="1">
      <c r="A1" s="1" t="inlineStr">
        <is>
          <t>Materials Takeoff List</t>
        </is>
      </c>
    </row>
    <row r="2">
      <c r="A2" s="2" t="inlineStr">
        <is>
          <t>Job / site name</t>
        </is>
      </c>
      <c r="C2" s="3" t="n"/>
    </row>
    <row r="3">
      <c r="A3" s="2" t="inlineStr">
        <is>
          <t>Address</t>
        </is>
      </c>
      <c r="C3" s="3" t="n"/>
    </row>
    <row r="4">
      <c r="A4" s="2" t="inlineStr">
        <is>
          <t>Date</t>
        </is>
      </c>
      <c r="C4" s="3" t="n"/>
    </row>
    <row r="5">
      <c r="A5" s="2" t="inlineStr">
        <is>
          <t>Prepared by</t>
        </is>
      </c>
      <c r="C5" s="3" t="n"/>
    </row>
    <row r="6">
      <c r="A6" s="4" t="inlineStr">
        <is>
          <t>Phases</t>
        </is>
      </c>
      <c r="C6" s="5" t="inlineStr">
        <is>
          <t>Site prep · Beds/Softscape · Hardscape · Sod/Lawn · Irrigation · Edging/Borders · Cleanup/Haul</t>
        </is>
      </c>
    </row>
    <row r="8" ht="30" customHeight="1">
      <c r="A8" s="6" t="inlineStr">
        <is>
          <t>Zone / phase</t>
        </is>
      </c>
      <c r="B8" s="6" t="inlineStr">
        <is>
          <t>Material</t>
        </is>
      </c>
      <c r="C8" s="6" t="inlineStr">
        <is>
          <t>Measured value</t>
        </is>
      </c>
      <c r="D8" s="6" t="inlineStr">
        <is>
          <t>Measure unit</t>
        </is>
      </c>
      <c r="E8" s="6" t="inlineStr">
        <is>
          <t>Depth (in)</t>
        </is>
      </c>
      <c r="F8" s="6" t="inlineStr">
        <is>
          <t>Waste %</t>
        </is>
      </c>
      <c r="G8" s="6" t="inlineStr">
        <is>
          <t>Order quantity</t>
        </is>
      </c>
      <c r="H8" s="6" t="inlineStr">
        <is>
          <t>Order unit</t>
        </is>
      </c>
      <c r="I8" s="6" t="inlineStr">
        <is>
          <t>Notes</t>
        </is>
      </c>
    </row>
    <row r="9">
      <c r="A9" s="3" t="n"/>
      <c r="B9" s="3" t="n"/>
      <c r="C9" s="7" t="n"/>
      <c r="D9" s="8" t="n"/>
      <c r="E9" s="9" t="n"/>
      <c r="F9" s="9" t="n"/>
      <c r="G9" s="10">
        <f>IF($B9="","",IF($B9="sod",CEILING(IF($C9="",0,$C9)*(1+IF($F9="",0,$F9)/100)/Conversions!$B$6,1),IF($B9="pavers",ROUND(IF($C9="",0,$C9)*Conversions!$B$7/Conversions!$B$2,2),IF($B9="plants",IF($C9="",0,$C9),IF($B9="edging",ROUND(IF($C9="",0,$C9)*(1+IF($F9="",0,$F9)/100),0),ROUND(IF($C9="",0,$C9)*IF($E9="",0,$E9)/Conversions!$B$2*(1+IF($F9="",0,$F9)/100),2))))))</f>
        <v/>
      </c>
      <c r="H9" s="8">
        <f>IF($B9="","",IF($B9="sod","pallet",IF($B9="pavers","cu yd (base)",IF($B9="plants","each",IF($B9="edging","lin ft","cu yd")))))</f>
        <v/>
      </c>
      <c r="I9" s="3" t="n"/>
    </row>
    <row r="10">
      <c r="A10" s="3" t="n"/>
      <c r="B10" s="3" t="n"/>
      <c r="C10" s="7" t="n"/>
      <c r="D10" s="8" t="n"/>
      <c r="E10" s="9" t="n"/>
      <c r="F10" s="9" t="n"/>
      <c r="G10" s="10">
        <f>IF($B10="","",IF($B10="sod",CEILING(IF($C10="",0,$C10)*(1+IF($F10="",0,$F10)/100)/Conversions!$B$6,1),IF($B10="pavers",ROUND(IF($C10="",0,$C10)*Conversions!$B$7/Conversions!$B$2,2),IF($B10="plants",IF($C10="",0,$C10),IF($B10="edging",ROUND(IF($C10="",0,$C10)*(1+IF($F10="",0,$F10)/100),0),ROUND(IF($C10="",0,$C10)*IF($E10="",0,$E10)/Conversions!$B$2*(1+IF($F10="",0,$F10)/100),2))))))</f>
        <v/>
      </c>
      <c r="H10" s="8">
        <f>IF($B10="","",IF($B10="sod","pallet",IF($B10="pavers","cu yd (base)",IF($B10="plants","each",IF($B10="edging","lin ft","cu yd")))))</f>
        <v/>
      </c>
      <c r="I10" s="3" t="n"/>
    </row>
    <row r="11">
      <c r="A11" s="3" t="n"/>
      <c r="B11" s="3" t="n"/>
      <c r="C11" s="7" t="n"/>
      <c r="D11" s="8" t="n"/>
      <c r="E11" s="9" t="n"/>
      <c r="F11" s="9" t="n"/>
      <c r="G11" s="10">
        <f>IF($B11="","",IF($B11="sod",CEILING(IF($C11="",0,$C11)*(1+IF($F11="",0,$F11)/100)/Conversions!$B$6,1),IF($B11="pavers",ROUND(IF($C11="",0,$C11)*Conversions!$B$7/Conversions!$B$2,2),IF($B11="plants",IF($C11="",0,$C11),IF($B11="edging",ROUND(IF($C11="",0,$C11)*(1+IF($F11="",0,$F11)/100),0),ROUND(IF($C11="",0,$C11)*IF($E11="",0,$E11)/Conversions!$B$2*(1+IF($F11="",0,$F11)/100),2))))))</f>
        <v/>
      </c>
      <c r="H11" s="8">
        <f>IF($B11="","",IF($B11="sod","pallet",IF($B11="pavers","cu yd (base)",IF($B11="plants","each",IF($B11="edging","lin ft","cu yd")))))</f>
        <v/>
      </c>
      <c r="I11" s="3" t="n"/>
    </row>
    <row r="12">
      <c r="A12" s="3" t="n"/>
      <c r="B12" s="3" t="n"/>
      <c r="C12" s="7" t="n"/>
      <c r="D12" s="8" t="n"/>
      <c r="E12" s="9" t="n"/>
      <c r="F12" s="9" t="n"/>
      <c r="G12" s="10">
        <f>IF($B12="","",IF($B12="sod",CEILING(IF($C12="",0,$C12)*(1+IF($F12="",0,$F12)/100)/Conversions!$B$6,1),IF($B12="pavers",ROUND(IF($C12="",0,$C12)*Conversions!$B$7/Conversions!$B$2,2),IF($B12="plants",IF($C12="",0,$C12),IF($B12="edging",ROUND(IF($C12="",0,$C12)*(1+IF($F12="",0,$F12)/100),0),ROUND(IF($C12="",0,$C12)*IF($E12="",0,$E12)/Conversions!$B$2*(1+IF($F12="",0,$F12)/100),2))))))</f>
        <v/>
      </c>
      <c r="H12" s="8">
        <f>IF($B12="","",IF($B12="sod","pallet",IF($B12="pavers","cu yd (base)",IF($B12="plants","each",IF($B12="edging","lin ft","cu yd")))))</f>
        <v/>
      </c>
      <c r="I12" s="3" t="n"/>
    </row>
    <row r="13">
      <c r="A13" s="3" t="n"/>
      <c r="B13" s="3" t="n"/>
      <c r="C13" s="7" t="n"/>
      <c r="D13" s="8" t="n"/>
      <c r="E13" s="9" t="n"/>
      <c r="F13" s="9" t="n"/>
      <c r="G13" s="10">
        <f>IF($B13="","",IF($B13="sod",CEILING(IF($C13="",0,$C13)*(1+IF($F13="",0,$F13)/100)/Conversions!$B$6,1),IF($B13="pavers",ROUND(IF($C13="",0,$C13)*Conversions!$B$7/Conversions!$B$2,2),IF($B13="plants",IF($C13="",0,$C13),IF($B13="edging",ROUND(IF($C13="",0,$C13)*(1+IF($F13="",0,$F13)/100),0),ROUND(IF($C13="",0,$C13)*IF($E13="",0,$E13)/Conversions!$B$2*(1+IF($F13="",0,$F13)/100),2))))))</f>
        <v/>
      </c>
      <c r="H13" s="8">
        <f>IF($B13="","",IF($B13="sod","pallet",IF($B13="pavers","cu yd (base)",IF($B13="plants","each",IF($B13="edging","lin ft","cu yd")))))</f>
        <v/>
      </c>
      <c r="I13" s="3" t="n"/>
    </row>
    <row r="14">
      <c r="A14" s="3" t="n"/>
      <c r="B14" s="3" t="n"/>
      <c r="C14" s="7" t="n"/>
      <c r="D14" s="8" t="n"/>
      <c r="E14" s="9" t="n"/>
      <c r="F14" s="9" t="n"/>
      <c r="G14" s="10">
        <f>IF($B14="","",IF($B14="sod",CEILING(IF($C14="",0,$C14)*(1+IF($F14="",0,$F14)/100)/Conversions!$B$6,1),IF($B14="pavers",ROUND(IF($C14="",0,$C14)*Conversions!$B$7/Conversions!$B$2,2),IF($B14="plants",IF($C14="",0,$C14),IF($B14="edging",ROUND(IF($C14="",0,$C14)*(1+IF($F14="",0,$F14)/100),0),ROUND(IF($C14="",0,$C14)*IF($E14="",0,$E14)/Conversions!$B$2*(1+IF($F14="",0,$F14)/100),2))))))</f>
        <v/>
      </c>
      <c r="H14" s="8">
        <f>IF($B14="","",IF($B14="sod","pallet",IF($B14="pavers","cu yd (base)",IF($B14="plants","each",IF($B14="edging","lin ft","cu yd")))))</f>
        <v/>
      </c>
      <c r="I14" s="3" t="n"/>
    </row>
    <row r="15">
      <c r="A15" s="3" t="n"/>
      <c r="B15" s="3" t="n"/>
      <c r="C15" s="7" t="n"/>
      <c r="D15" s="8" t="n"/>
      <c r="E15" s="9" t="n"/>
      <c r="F15" s="9" t="n"/>
      <c r="G15" s="10">
        <f>IF($B15="","",IF($B15="sod",CEILING(IF($C15="",0,$C15)*(1+IF($F15="",0,$F15)/100)/Conversions!$B$6,1),IF($B15="pavers",ROUND(IF($C15="",0,$C15)*Conversions!$B$7/Conversions!$B$2,2),IF($B15="plants",IF($C15="",0,$C15),IF($B15="edging",ROUND(IF($C15="",0,$C15)*(1+IF($F15="",0,$F15)/100),0),ROUND(IF($C15="",0,$C15)*IF($E15="",0,$E15)/Conversions!$B$2*(1+IF($F15="",0,$F15)/100),2))))))</f>
        <v/>
      </c>
      <c r="H15" s="8">
        <f>IF($B15="","",IF($B15="sod","pallet",IF($B15="pavers","cu yd (base)",IF($B15="plants","each",IF($B15="edging","lin ft","cu yd")))))</f>
        <v/>
      </c>
      <c r="I15" s="3" t="n"/>
    </row>
    <row r="16">
      <c r="A16" s="3" t="n"/>
      <c r="B16" s="3" t="n"/>
      <c r="C16" s="7" t="n"/>
      <c r="D16" s="8" t="n"/>
      <c r="E16" s="9" t="n"/>
      <c r="F16" s="9" t="n"/>
      <c r="G16" s="10">
        <f>IF($B16="","",IF($B16="sod",CEILING(IF($C16="",0,$C16)*(1+IF($F16="",0,$F16)/100)/Conversions!$B$6,1),IF($B16="pavers",ROUND(IF($C16="",0,$C16)*Conversions!$B$7/Conversions!$B$2,2),IF($B16="plants",IF($C16="",0,$C16),IF($B16="edging",ROUND(IF($C16="",0,$C16)*(1+IF($F16="",0,$F16)/100),0),ROUND(IF($C16="",0,$C16)*IF($E16="",0,$E16)/Conversions!$B$2*(1+IF($F16="",0,$F16)/100),2))))))</f>
        <v/>
      </c>
      <c r="H16" s="8">
        <f>IF($B16="","",IF($B16="sod","pallet",IF($B16="pavers","cu yd (base)",IF($B16="plants","each",IF($B16="edging","lin ft","cu yd")))))</f>
        <v/>
      </c>
      <c r="I16" s="3" t="n"/>
    </row>
    <row r="17">
      <c r="A17" s="3" t="n"/>
      <c r="B17" s="3" t="n"/>
      <c r="C17" s="7" t="n"/>
      <c r="D17" s="8" t="n"/>
      <c r="E17" s="9" t="n"/>
      <c r="F17" s="9" t="n"/>
      <c r="G17" s="10">
        <f>IF($B17="","",IF($B17="sod",CEILING(IF($C17="",0,$C17)*(1+IF($F17="",0,$F17)/100)/Conversions!$B$6,1),IF($B17="pavers",ROUND(IF($C17="",0,$C17)*Conversions!$B$7/Conversions!$B$2,2),IF($B17="plants",IF($C17="",0,$C17),IF($B17="edging",ROUND(IF($C17="",0,$C17)*(1+IF($F17="",0,$F17)/100),0),ROUND(IF($C17="",0,$C17)*IF($E17="",0,$E17)/Conversions!$B$2*(1+IF($F17="",0,$F17)/100),2))))))</f>
        <v/>
      </c>
      <c r="H17" s="8">
        <f>IF($B17="","",IF($B17="sod","pallet",IF($B17="pavers","cu yd (base)",IF($B17="plants","each",IF($B17="edging","lin ft","cu yd")))))</f>
        <v/>
      </c>
      <c r="I17" s="3" t="n"/>
    </row>
    <row r="18">
      <c r="A18" s="3" t="n"/>
      <c r="B18" s="3" t="n"/>
      <c r="C18" s="7" t="n"/>
      <c r="D18" s="8" t="n"/>
      <c r="E18" s="9" t="n"/>
      <c r="F18" s="9" t="n"/>
      <c r="G18" s="10">
        <f>IF($B18="","",IF($B18="sod",CEILING(IF($C18="",0,$C18)*(1+IF($F18="",0,$F18)/100)/Conversions!$B$6,1),IF($B18="pavers",ROUND(IF($C18="",0,$C18)*Conversions!$B$7/Conversions!$B$2,2),IF($B18="plants",IF($C18="",0,$C18),IF($B18="edging",ROUND(IF($C18="",0,$C18)*(1+IF($F18="",0,$F18)/100),0),ROUND(IF($C18="",0,$C18)*IF($E18="",0,$E18)/Conversions!$B$2*(1+IF($F18="",0,$F18)/100),2))))))</f>
        <v/>
      </c>
      <c r="H18" s="8">
        <f>IF($B18="","",IF($B18="sod","pallet",IF($B18="pavers","cu yd (base)",IF($B18="plants","each",IF($B18="edging","lin ft","cu yd")))))</f>
        <v/>
      </c>
      <c r="I18" s="3" t="n"/>
    </row>
    <row r="19">
      <c r="A19" s="3" t="n"/>
      <c r="B19" s="3" t="n"/>
      <c r="C19" s="7" t="n"/>
      <c r="D19" s="8" t="n"/>
      <c r="E19" s="9" t="n"/>
      <c r="F19" s="9" t="n"/>
      <c r="G19" s="10">
        <f>IF($B19="","",IF($B19="sod",CEILING(IF($C19="",0,$C19)*(1+IF($F19="",0,$F19)/100)/Conversions!$B$6,1),IF($B19="pavers",ROUND(IF($C19="",0,$C19)*Conversions!$B$7/Conversions!$B$2,2),IF($B19="plants",IF($C19="",0,$C19),IF($B19="edging",ROUND(IF($C19="",0,$C19)*(1+IF($F19="",0,$F19)/100),0),ROUND(IF($C19="",0,$C19)*IF($E19="",0,$E19)/Conversions!$B$2*(1+IF($F19="",0,$F19)/100),2))))))</f>
        <v/>
      </c>
      <c r="H19" s="8">
        <f>IF($B19="","",IF($B19="sod","pallet",IF($B19="pavers","cu yd (base)",IF($B19="plants","each",IF($B19="edging","lin ft","cu yd")))))</f>
        <v/>
      </c>
      <c r="I19" s="3" t="n"/>
    </row>
    <row r="20">
      <c r="A20" s="3" t="n"/>
      <c r="B20" s="3" t="n"/>
      <c r="C20" s="7" t="n"/>
      <c r="D20" s="8" t="n"/>
      <c r="E20" s="9" t="n"/>
      <c r="F20" s="9" t="n"/>
      <c r="G20" s="10">
        <f>IF($B20="","",IF($B20="sod",CEILING(IF($C20="",0,$C20)*(1+IF($F20="",0,$F20)/100)/Conversions!$B$6,1),IF($B20="pavers",ROUND(IF($C20="",0,$C20)*Conversions!$B$7/Conversions!$B$2,2),IF($B20="plants",IF($C20="",0,$C20),IF($B20="edging",ROUND(IF($C20="",0,$C20)*(1+IF($F20="",0,$F20)/100),0),ROUND(IF($C20="",0,$C20)*IF($E20="",0,$E20)/Conversions!$B$2*(1+IF($F20="",0,$F20)/100),2))))))</f>
        <v/>
      </c>
      <c r="H20" s="8">
        <f>IF($B20="","",IF($B20="sod","pallet",IF($B20="pavers","cu yd (base)",IF($B20="plants","each",IF($B20="edging","lin ft","cu yd")))))</f>
        <v/>
      </c>
      <c r="I20" s="3" t="n"/>
    </row>
    <row r="21">
      <c r="A21" s="3" t="n"/>
      <c r="B21" s="3" t="n"/>
      <c r="C21" s="7" t="n"/>
      <c r="D21" s="8" t="n"/>
      <c r="E21" s="9" t="n"/>
      <c r="F21" s="9" t="n"/>
      <c r="G21" s="10">
        <f>IF($B21="","",IF($B21="sod",CEILING(IF($C21="",0,$C21)*(1+IF($F21="",0,$F21)/100)/Conversions!$B$6,1),IF($B21="pavers",ROUND(IF($C21="",0,$C21)*Conversions!$B$7/Conversions!$B$2,2),IF($B21="plants",IF($C21="",0,$C21),IF($B21="edging",ROUND(IF($C21="",0,$C21)*(1+IF($F21="",0,$F21)/100),0),ROUND(IF($C21="",0,$C21)*IF($E21="",0,$E21)/Conversions!$B$2*(1+IF($F21="",0,$F21)/100),2))))))</f>
        <v/>
      </c>
      <c r="H21" s="8">
        <f>IF($B21="","",IF($B21="sod","pallet",IF($B21="pavers","cu yd (base)",IF($B21="plants","each",IF($B21="edging","lin ft","cu yd")))))</f>
        <v/>
      </c>
      <c r="I21" s="3" t="n"/>
    </row>
    <row r="22">
      <c r="A22" s="3" t="n"/>
      <c r="B22" s="3" t="n"/>
      <c r="C22" s="7" t="n"/>
      <c r="D22" s="8" t="n"/>
      <c r="E22" s="9" t="n"/>
      <c r="F22" s="9" t="n"/>
      <c r="G22" s="10">
        <f>IF($B22="","",IF($B22="sod",CEILING(IF($C22="",0,$C22)*(1+IF($F22="",0,$F22)/100)/Conversions!$B$6,1),IF($B22="pavers",ROUND(IF($C22="",0,$C22)*Conversions!$B$7/Conversions!$B$2,2),IF($B22="plants",IF($C22="",0,$C22),IF($B22="edging",ROUND(IF($C22="",0,$C22)*(1+IF($F22="",0,$F22)/100),0),ROUND(IF($C22="",0,$C22)*IF($E22="",0,$E22)/Conversions!$B$2*(1+IF($F22="",0,$F22)/100),2))))))</f>
        <v/>
      </c>
      <c r="H22" s="8">
        <f>IF($B22="","",IF($B22="sod","pallet",IF($B22="pavers","cu yd (base)",IF($B22="plants","each",IF($B22="edging","lin ft","cu yd")))))</f>
        <v/>
      </c>
      <c r="I22" s="3" t="n"/>
    </row>
    <row r="24">
      <c r="A24" s="11" t="inlineStr">
        <is>
          <t>Order summary — by material (quantity only)</t>
        </is>
      </c>
    </row>
    <row r="25">
      <c r="A25" s="12" t="inlineStr">
        <is>
          <t>Material</t>
        </is>
      </c>
      <c r="B25" s="12" t="inlineStr">
        <is>
          <t>Order quantity</t>
        </is>
      </c>
      <c r="C25" s="12" t="inlineStr">
        <is>
          <t>Order unit</t>
        </is>
      </c>
    </row>
    <row r="26">
      <c r="A26" s="3" t="inlineStr">
        <is>
          <t>Mulch / soil / compost / stone (cu yd)</t>
        </is>
      </c>
      <c r="B26" s="10">
        <f>ROUND(SUMIF($B$9:$B$22,"mulch",$G$9:$G$22)+SUMIF($B$9:$B$22,"topsoil",$G$9:$G$22)+SUMIF($B$9:$B$22,"compost",$G$9:$G$22)+SUMIF($B$9:$B$22,"stone-gravel",$G$9:$G$22),2)</f>
        <v/>
      </c>
      <c r="C26" s="8" t="inlineStr">
        <is>
          <t>cu yd</t>
        </is>
      </c>
    </row>
    <row r="27">
      <c r="A27" s="3" t="inlineStr">
        <is>
          <t>Sod (pallets)</t>
        </is>
      </c>
      <c r="B27" s="10">
        <f>SUMIF($B$9:$B$22,"sod",$G$9:$G$22)</f>
        <v/>
      </c>
      <c r="C27" s="8" t="inlineStr">
        <is>
          <t>pallet</t>
        </is>
      </c>
    </row>
    <row r="28">
      <c r="A28" s="3" t="inlineStr">
        <is>
          <t>Pavers — base aggregate (cu yd)</t>
        </is>
      </c>
      <c r="B28" s="10">
        <f>ROUND(SUMIF($B$9:$B$22,"pavers",$G$9:$G$22),2)</f>
        <v/>
      </c>
      <c r="C28" s="8" t="inlineStr">
        <is>
          <t>cu yd</t>
        </is>
      </c>
    </row>
    <row r="29">
      <c r="A29" s="3" t="inlineStr">
        <is>
          <t>Plants (each)</t>
        </is>
      </c>
      <c r="B29" s="10">
        <f>SUMIF($B$9:$B$22,"plants",$G$9:$G$22)</f>
        <v/>
      </c>
      <c r="C29" s="8" t="inlineStr">
        <is>
          <t>each</t>
        </is>
      </c>
    </row>
    <row r="30">
      <c r="A30" s="3" t="inlineStr">
        <is>
          <t>Edging (lin ft)</t>
        </is>
      </c>
      <c r="B30" s="10">
        <f>SUMIF($B$9:$B$22,"edging",$G$9:$G$22)</f>
        <v/>
      </c>
      <c r="C30" s="8" t="inlineStr">
        <is>
          <t>lin ft</t>
        </is>
      </c>
    </row>
    <row r="32">
      <c r="A32" s="4" t="inlineStr">
        <is>
          <t>Supplier / yard: ____________________</t>
        </is>
      </c>
      <c r="E32" s="4" t="inlineStr">
        <is>
          <t>Delivery date: ____________</t>
        </is>
      </c>
    </row>
    <row r="34" ht="44" customHeight="1">
      <c r="A34" s="13" t="inlineStr">
        <is>
          <t>Quantities are estimates from standard coverage rates. Verify actual coverage, depth, and waste with your supplier before ordering. Not a price quote. Measure twice; order once.</t>
        </is>
      </c>
    </row>
  </sheetData>
  <mergeCells count="1">
    <mergeCell ref="A34:I34"/>
  </mergeCell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34"/>
  <sheetViews>
    <sheetView workbookViewId="0">
      <selection activeCell="A1" sqref="A1"/>
    </sheetView>
  </sheetViews>
  <sheetFormatPr baseColWidth="8" defaultRowHeight="15"/>
  <cols>
    <col width="18" customWidth="1" min="1" max="1"/>
    <col width="13" customWidth="1" min="2" max="2"/>
    <col width="13" customWidth="1" min="3" max="3"/>
    <col width="11" customWidth="1" min="4" max="4"/>
    <col width="10" customWidth="1" min="5" max="5"/>
    <col width="9" customWidth="1" min="6" max="6"/>
    <col width="14" customWidth="1" min="7" max="7"/>
    <col width="14" customWidth="1" min="8" max="8"/>
    <col width="22" customWidth="1" min="9" max="9"/>
  </cols>
  <sheetData>
    <row r="1">
      <c r="A1" s="1" t="inlineStr">
        <is>
          <t>Materials Takeoff List</t>
        </is>
      </c>
    </row>
    <row r="2">
      <c r="A2" s="2" t="inlineStr">
        <is>
          <t>Job / site name</t>
        </is>
      </c>
      <c r="C2" s="3" t="inlineStr">
        <is>
          <t>Maple St full install</t>
        </is>
      </c>
    </row>
    <row r="3">
      <c r="A3" s="2" t="inlineStr">
        <is>
          <t>Address</t>
        </is>
      </c>
      <c r="C3" s="3" t="inlineStr">
        <is>
          <t>123 Maple St</t>
        </is>
      </c>
    </row>
    <row r="4">
      <c r="A4" s="2" t="inlineStr">
        <is>
          <t>Date</t>
        </is>
      </c>
      <c r="C4" s="3" t="n"/>
    </row>
    <row r="5">
      <c r="A5" s="2" t="inlineStr">
        <is>
          <t>Prepared by</t>
        </is>
      </c>
      <c r="C5" s="3" t="inlineStr">
        <is>
          <t>Alex (crew lead)</t>
        </is>
      </c>
    </row>
    <row r="6">
      <c r="A6" s="4" t="inlineStr">
        <is>
          <t>Phases</t>
        </is>
      </c>
      <c r="C6" s="5" t="inlineStr">
        <is>
          <t>Site prep · Beds/Softscape · Hardscape · Sod/Lawn · Irrigation · Edging/Borders · Cleanup/Haul</t>
        </is>
      </c>
    </row>
    <row r="8" ht="30" customHeight="1">
      <c r="A8" s="6" t="inlineStr">
        <is>
          <t>Zone / phase</t>
        </is>
      </c>
      <c r="B8" s="6" t="inlineStr">
        <is>
          <t>Material</t>
        </is>
      </c>
      <c r="C8" s="6" t="inlineStr">
        <is>
          <t>Measured value</t>
        </is>
      </c>
      <c r="D8" s="6" t="inlineStr">
        <is>
          <t>Measure unit</t>
        </is>
      </c>
      <c r="E8" s="6" t="inlineStr">
        <is>
          <t>Depth (in)</t>
        </is>
      </c>
      <c r="F8" s="6" t="inlineStr">
        <is>
          <t>Waste %</t>
        </is>
      </c>
      <c r="G8" s="6" t="inlineStr">
        <is>
          <t>Order quantity</t>
        </is>
      </c>
      <c r="H8" s="6" t="inlineStr">
        <is>
          <t>Order unit</t>
        </is>
      </c>
      <c r="I8" s="6" t="inlineStr">
        <is>
          <t>Notes</t>
        </is>
      </c>
    </row>
    <row r="9">
      <c r="A9" s="3" t="inlineStr">
        <is>
          <t>Bed 1 (front)</t>
        </is>
      </c>
      <c r="B9" s="3" t="inlineStr">
        <is>
          <t>mulch</t>
        </is>
      </c>
      <c r="C9" s="7" t="n">
        <v>500</v>
      </c>
      <c r="D9" s="8" t="inlineStr">
        <is>
          <t>sq ft</t>
        </is>
      </c>
      <c r="E9" s="9" t="n">
        <v>3</v>
      </c>
      <c r="F9" s="9" t="n">
        <v>0</v>
      </c>
      <c r="G9" s="10">
        <f>IF($B9="","",IF($B9="sod",CEILING(IF($C9="",0,$C9)*(1+IF($F9="",0,$F9)/100)/Conversions!$B$6,1),IF($B9="pavers",ROUND(IF($C9="",0,$C9)*Conversions!$B$7/Conversions!$B$2,2),IF($B9="plants",IF($C9="",0,$C9),IF($B9="edging",ROUND(IF($C9="",0,$C9)*(1+IF($F9="",0,$F9)/100),0),ROUND(IF($C9="",0,$C9)*IF($E9="",0,$E9)/Conversions!$B$2*(1+IF($F9="",0,$F9)/100),2))))))</f>
        <v/>
      </c>
      <c r="H9" s="8">
        <f>IF($B9="","",IF($B9="sod","pallet",IF($B9="pavers","cu yd (base)",IF($B9="plants","each",IF($B9="edging","lin ft","cu yd")))))</f>
        <v/>
      </c>
      <c r="I9" s="3" t="inlineStr">
        <is>
          <t>Brown hardwood, 2-cu-ft bags</t>
        </is>
      </c>
    </row>
    <row r="10">
      <c r="A10" s="3" t="inlineStr">
        <is>
          <t>Bed 2 (side)</t>
        </is>
      </c>
      <c r="B10" s="3" t="inlineStr">
        <is>
          <t>mulch</t>
        </is>
      </c>
      <c r="C10" s="7" t="n">
        <v>300</v>
      </c>
      <c r="D10" s="8" t="inlineStr">
        <is>
          <t>sq ft</t>
        </is>
      </c>
      <c r="E10" s="9" t="n">
        <v>3</v>
      </c>
      <c r="F10" s="9" t="n">
        <v>10</v>
      </c>
      <c r="G10" s="10">
        <f>IF($B10="","",IF($B10="sod",CEILING(IF($C10="",0,$C10)*(1+IF($F10="",0,$F10)/100)/Conversions!$B$6,1),IF($B10="pavers",ROUND(IF($C10="",0,$C10)*Conversions!$B$7/Conversions!$B$2,2),IF($B10="plants",IF($C10="",0,$C10),IF($B10="edging",ROUND(IF($C10="",0,$C10)*(1+IF($F10="",0,$F10)/100),0),ROUND(IF($C10="",0,$C10)*IF($E10="",0,$E10)/Conversions!$B$2*(1+IF($F10="",0,$F10)/100),2))))))</f>
        <v/>
      </c>
      <c r="H10" s="8">
        <f>IF($B10="","",IF($B10="sod","pallet",IF($B10="pavers","cu yd (base)",IF($B10="plants","each",IF($B10="edging","lin ft","cu yd")))))</f>
        <v/>
      </c>
      <c r="I10" s="3" t="inlineStr">
        <is>
          <t>Same color; +10% over-dig</t>
        </is>
      </c>
    </row>
    <row r="11">
      <c r="A11" s="3" t="inlineStr">
        <is>
          <t>Topsoil fill</t>
        </is>
      </c>
      <c r="B11" s="3" t="inlineStr">
        <is>
          <t>topsoil</t>
        </is>
      </c>
      <c r="C11" s="7" t="n">
        <v>200</v>
      </c>
      <c r="D11" s="8" t="inlineStr">
        <is>
          <t>sq ft</t>
        </is>
      </c>
      <c r="E11" s="9" t="n">
        <v>4</v>
      </c>
      <c r="F11" s="9" t="n">
        <v>10</v>
      </c>
      <c r="G11" s="10">
        <f>IF($B11="","",IF($B11="sod",CEILING(IF($C11="",0,$C11)*(1+IF($F11="",0,$F11)/100)/Conversions!$B$6,1),IF($B11="pavers",ROUND(IF($C11="",0,$C11)*Conversions!$B$7/Conversions!$B$2,2),IF($B11="plants",IF($C11="",0,$C11),IF($B11="edging",ROUND(IF($C11="",0,$C11)*(1+IF($F11="",0,$F11)/100),0),ROUND(IF($C11="",0,$C11)*IF($E11="",0,$E11)/Conversions!$B$2*(1+IF($F11="",0,$F11)/100),2))))))</f>
        <v/>
      </c>
      <c r="H11" s="8">
        <f>IF($B11="","",IF($B11="sod","pallet",IF($B11="pavers","cu yd (base)",IF($B11="plants","each",IF($B11="edging","lin ft","cu yd")))))</f>
        <v/>
      </c>
      <c r="I11" s="3" t="inlineStr">
        <is>
          <t>Screened, for regrade</t>
        </is>
      </c>
    </row>
    <row r="12">
      <c r="A12" s="3" t="inlineStr">
        <is>
          <t>Front lawn</t>
        </is>
      </c>
      <c r="B12" s="3" t="inlineStr">
        <is>
          <t>sod</t>
        </is>
      </c>
      <c r="C12" s="7" t="n">
        <v>5000</v>
      </c>
      <c r="D12" s="8" t="inlineStr">
        <is>
          <t>sq ft</t>
        </is>
      </c>
      <c r="E12" s="9" t="n">
        <v>0</v>
      </c>
      <c r="F12" s="9" t="n">
        <v>0</v>
      </c>
      <c r="G12" s="10">
        <f>IF($B12="","",IF($B12="sod",CEILING(IF($C12="",0,$C12)*(1+IF($F12="",0,$F12)/100)/Conversions!$B$6,1),IF($B12="pavers",ROUND(IF($C12="",0,$C12)*Conversions!$B$7/Conversions!$B$2,2),IF($B12="plants",IF($C12="",0,$C12),IF($B12="edging",ROUND(IF($C12="",0,$C12)*(1+IF($F12="",0,$F12)/100),0),ROUND(IF($C12="",0,$C12)*IF($E12="",0,$E12)/Conversions!$B$2*(1+IF($F12="",0,$F12)/100),2))))))</f>
        <v/>
      </c>
      <c r="H12" s="8">
        <f>IF($B12="","",IF($B12="sod","pallet",IF($B12="pavers","cu yd (base)",IF($B12="plants","each",IF($B12="edging","lin ft","cu yd")))))</f>
        <v/>
      </c>
      <c r="I12" s="3" t="inlineStr">
        <is>
          <t>Bermuda, 500 sq ft pallets</t>
        </is>
      </c>
    </row>
    <row r="13">
      <c r="A13" s="3" t="inlineStr">
        <is>
          <t>Patio</t>
        </is>
      </c>
      <c r="B13" s="3" t="inlineStr">
        <is>
          <t>pavers</t>
        </is>
      </c>
      <c r="C13" s="7" t="n">
        <v>800</v>
      </c>
      <c r="D13" s="8" t="inlineStr">
        <is>
          <t>sq ft</t>
        </is>
      </c>
      <c r="E13" s="9" t="n">
        <v>5</v>
      </c>
      <c r="F13" s="9" t="n">
        <v>0</v>
      </c>
      <c r="G13" s="10">
        <f>IF($B13="","",IF($B13="sod",CEILING(IF($C13="",0,$C13)*(1+IF($F13="",0,$F13)/100)/Conversions!$B$6,1),IF($B13="pavers",ROUND(IF($C13="",0,$C13)*Conversions!$B$7/Conversions!$B$2,2),IF($B13="plants",IF($C13="",0,$C13),IF($B13="edging",ROUND(IF($C13="",0,$C13)*(1+IF($F13="",0,$F13)/100),0),ROUND(IF($C13="",0,$C13)*IF($E13="",0,$E13)/Conversions!$B$2*(1+IF($F13="",0,$F13)/100),2))))))</f>
        <v/>
      </c>
      <c r="H13" s="8">
        <f>IF($B13="","",IF($B13="sod","pallet",IF($B13="pavers","cu yd (base)",IF($B13="plants","each",IF($B13="edging","lin ft","cu yd")))))</f>
        <v/>
      </c>
      <c r="I13" s="3" t="inlineStr">
        <is>
          <t>Running bond; base + bedding</t>
        </is>
      </c>
    </row>
    <row r="14">
      <c r="A14" s="3" t="inlineStr">
        <is>
          <t>Foundation plants</t>
        </is>
      </c>
      <c r="B14" s="3" t="inlineStr">
        <is>
          <t>plants</t>
        </is>
      </c>
      <c r="C14" s="7" t="n">
        <v>24</v>
      </c>
      <c r="D14" s="8" t="inlineStr">
        <is>
          <t>each</t>
        </is>
      </c>
      <c r="E14" s="9" t="n">
        <v>0</v>
      </c>
      <c r="F14" s="9" t="n">
        <v>0</v>
      </c>
      <c r="G14" s="10">
        <f>IF($B14="","",IF($B14="sod",CEILING(IF($C14="",0,$C14)*(1+IF($F14="",0,$F14)/100)/Conversions!$B$6,1),IF($B14="pavers",ROUND(IF($C14="",0,$C14)*Conversions!$B$7/Conversions!$B$2,2),IF($B14="plants",IF($C14="",0,$C14),IF($B14="edging",ROUND(IF($C14="",0,$C14)*(1+IF($F14="",0,$F14)/100),0),ROUND(IF($C14="",0,$C14)*IF($E14="",0,$E14)/Conversions!$B$2*(1+IF($F14="",0,$F14)/100),2))))))</f>
        <v/>
      </c>
      <c r="H14" s="8">
        <f>IF($B14="","",IF($B14="sod","pallet",IF($B14="pavers","cu yd (base)",IF($B14="plants","each",IF($B14="edging","lin ft","cu yd")))))</f>
        <v/>
      </c>
      <c r="I14" s="3" t="inlineStr">
        <is>
          <t>3-gal shrubs, mixed</t>
        </is>
      </c>
    </row>
    <row r="15">
      <c r="A15" s="3" t="inlineStr">
        <is>
          <t>Bed edging</t>
        </is>
      </c>
      <c r="B15" s="3" t="inlineStr">
        <is>
          <t>edging</t>
        </is>
      </c>
      <c r="C15" s="7" t="n">
        <v>200</v>
      </c>
      <c r="D15" s="8" t="inlineStr">
        <is>
          <t>lin ft</t>
        </is>
      </c>
      <c r="E15" s="9" t="n">
        <v>0</v>
      </c>
      <c r="F15" s="9" t="n">
        <v>10</v>
      </c>
      <c r="G15" s="10">
        <f>IF($B15="","",IF($B15="sod",CEILING(IF($C15="",0,$C15)*(1+IF($F15="",0,$F15)/100)/Conversions!$B$6,1),IF($B15="pavers",ROUND(IF($C15="",0,$C15)*Conversions!$B$7/Conversions!$B$2,2),IF($B15="plants",IF($C15="",0,$C15),IF($B15="edging",ROUND(IF($C15="",0,$C15)*(1+IF($F15="",0,$F15)/100),0),ROUND(IF($C15="",0,$C15)*IF($E15="",0,$E15)/Conversions!$B$2*(1+IF($F15="",0,$F15)/100),2))))))</f>
        <v/>
      </c>
      <c r="H15" s="8">
        <f>IF($B15="","",IF($B15="sod","pallet",IF($B15="pavers","cu yd (base)",IF($B15="plants","each",IF($B15="edging","lin ft","cu yd")))))</f>
        <v/>
      </c>
      <c r="I15" s="3" t="inlineStr">
        <is>
          <t>Steel edging, black</t>
        </is>
      </c>
    </row>
    <row r="16">
      <c r="A16" s="3" t="n"/>
      <c r="B16" s="3" t="n"/>
      <c r="C16" s="7" t="n"/>
      <c r="D16" s="8" t="n"/>
      <c r="E16" s="9" t="n"/>
      <c r="F16" s="9" t="n"/>
      <c r="G16" s="10">
        <f>IF($B16="","",IF($B16="sod",CEILING(IF($C16="",0,$C16)*(1+IF($F16="",0,$F16)/100)/Conversions!$B$6,1),IF($B16="pavers",ROUND(IF($C16="",0,$C16)*Conversions!$B$7/Conversions!$B$2,2),IF($B16="plants",IF($C16="",0,$C16),IF($B16="edging",ROUND(IF($C16="",0,$C16)*(1+IF($F16="",0,$F16)/100),0),ROUND(IF($C16="",0,$C16)*IF($E16="",0,$E16)/Conversions!$B$2*(1+IF($F16="",0,$F16)/100),2))))))</f>
        <v/>
      </c>
      <c r="H16" s="8">
        <f>IF($B16="","",IF($B16="sod","pallet",IF($B16="pavers","cu yd (base)",IF($B16="plants","each",IF($B16="edging","lin ft","cu yd")))))</f>
        <v/>
      </c>
      <c r="I16" s="3" t="n"/>
    </row>
    <row r="17">
      <c r="A17" s="3" t="n"/>
      <c r="B17" s="3" t="n"/>
      <c r="C17" s="7" t="n"/>
      <c r="D17" s="8" t="n"/>
      <c r="E17" s="9" t="n"/>
      <c r="F17" s="9" t="n"/>
      <c r="G17" s="10">
        <f>IF($B17="","",IF($B17="sod",CEILING(IF($C17="",0,$C17)*(1+IF($F17="",0,$F17)/100)/Conversions!$B$6,1),IF($B17="pavers",ROUND(IF($C17="",0,$C17)*Conversions!$B$7/Conversions!$B$2,2),IF($B17="plants",IF($C17="",0,$C17),IF($B17="edging",ROUND(IF($C17="",0,$C17)*(1+IF($F17="",0,$F17)/100),0),ROUND(IF($C17="",0,$C17)*IF($E17="",0,$E17)/Conversions!$B$2*(1+IF($F17="",0,$F17)/100),2))))))</f>
        <v/>
      </c>
      <c r="H17" s="8">
        <f>IF($B17="","",IF($B17="sod","pallet",IF($B17="pavers","cu yd (base)",IF($B17="plants","each",IF($B17="edging","lin ft","cu yd")))))</f>
        <v/>
      </c>
      <c r="I17" s="3" t="n"/>
    </row>
    <row r="18">
      <c r="A18" s="3" t="n"/>
      <c r="B18" s="3" t="n"/>
      <c r="C18" s="7" t="n"/>
      <c r="D18" s="8" t="n"/>
      <c r="E18" s="9" t="n"/>
      <c r="F18" s="9" t="n"/>
      <c r="G18" s="10">
        <f>IF($B18="","",IF($B18="sod",CEILING(IF($C18="",0,$C18)*(1+IF($F18="",0,$F18)/100)/Conversions!$B$6,1),IF($B18="pavers",ROUND(IF($C18="",0,$C18)*Conversions!$B$7/Conversions!$B$2,2),IF($B18="plants",IF($C18="",0,$C18),IF($B18="edging",ROUND(IF($C18="",0,$C18)*(1+IF($F18="",0,$F18)/100),0),ROUND(IF($C18="",0,$C18)*IF($E18="",0,$E18)/Conversions!$B$2*(1+IF($F18="",0,$F18)/100),2))))))</f>
        <v/>
      </c>
      <c r="H18" s="8">
        <f>IF($B18="","",IF($B18="sod","pallet",IF($B18="pavers","cu yd (base)",IF($B18="plants","each",IF($B18="edging","lin ft","cu yd")))))</f>
        <v/>
      </c>
      <c r="I18" s="3" t="n"/>
    </row>
    <row r="19">
      <c r="A19" s="3" t="n"/>
      <c r="B19" s="3" t="n"/>
      <c r="C19" s="7" t="n"/>
      <c r="D19" s="8" t="n"/>
      <c r="E19" s="9" t="n"/>
      <c r="F19" s="9" t="n"/>
      <c r="G19" s="10">
        <f>IF($B19="","",IF($B19="sod",CEILING(IF($C19="",0,$C19)*(1+IF($F19="",0,$F19)/100)/Conversions!$B$6,1),IF($B19="pavers",ROUND(IF($C19="",0,$C19)*Conversions!$B$7/Conversions!$B$2,2),IF($B19="plants",IF($C19="",0,$C19),IF($B19="edging",ROUND(IF($C19="",0,$C19)*(1+IF($F19="",0,$F19)/100),0),ROUND(IF($C19="",0,$C19)*IF($E19="",0,$E19)/Conversions!$B$2*(1+IF($F19="",0,$F19)/100),2))))))</f>
        <v/>
      </c>
      <c r="H19" s="8">
        <f>IF($B19="","",IF($B19="sod","pallet",IF($B19="pavers","cu yd (base)",IF($B19="plants","each",IF($B19="edging","lin ft","cu yd")))))</f>
        <v/>
      </c>
      <c r="I19" s="3" t="n"/>
    </row>
    <row r="20">
      <c r="A20" s="3" t="n"/>
      <c r="B20" s="3" t="n"/>
      <c r="C20" s="7" t="n"/>
      <c r="D20" s="8" t="n"/>
      <c r="E20" s="9" t="n"/>
      <c r="F20" s="9" t="n"/>
      <c r="G20" s="10">
        <f>IF($B20="","",IF($B20="sod",CEILING(IF($C20="",0,$C20)*(1+IF($F20="",0,$F20)/100)/Conversions!$B$6,1),IF($B20="pavers",ROUND(IF($C20="",0,$C20)*Conversions!$B$7/Conversions!$B$2,2),IF($B20="plants",IF($C20="",0,$C20),IF($B20="edging",ROUND(IF($C20="",0,$C20)*(1+IF($F20="",0,$F20)/100),0),ROUND(IF($C20="",0,$C20)*IF($E20="",0,$E20)/Conversions!$B$2*(1+IF($F20="",0,$F20)/100),2))))))</f>
        <v/>
      </c>
      <c r="H20" s="8">
        <f>IF($B20="","",IF($B20="sod","pallet",IF($B20="pavers","cu yd (base)",IF($B20="plants","each",IF($B20="edging","lin ft","cu yd")))))</f>
        <v/>
      </c>
      <c r="I20" s="3" t="n"/>
    </row>
    <row r="21">
      <c r="A21" s="3" t="n"/>
      <c r="B21" s="3" t="n"/>
      <c r="C21" s="7" t="n"/>
      <c r="D21" s="8" t="n"/>
      <c r="E21" s="9" t="n"/>
      <c r="F21" s="9" t="n"/>
      <c r="G21" s="10">
        <f>IF($B21="","",IF($B21="sod",CEILING(IF($C21="",0,$C21)*(1+IF($F21="",0,$F21)/100)/Conversions!$B$6,1),IF($B21="pavers",ROUND(IF($C21="",0,$C21)*Conversions!$B$7/Conversions!$B$2,2),IF($B21="plants",IF($C21="",0,$C21),IF($B21="edging",ROUND(IF($C21="",0,$C21)*(1+IF($F21="",0,$F21)/100),0),ROUND(IF($C21="",0,$C21)*IF($E21="",0,$E21)/Conversions!$B$2*(1+IF($F21="",0,$F21)/100),2))))))</f>
        <v/>
      </c>
      <c r="H21" s="8">
        <f>IF($B21="","",IF($B21="sod","pallet",IF($B21="pavers","cu yd (base)",IF($B21="plants","each",IF($B21="edging","lin ft","cu yd")))))</f>
        <v/>
      </c>
      <c r="I21" s="3" t="n"/>
    </row>
    <row r="22">
      <c r="A22" s="3" t="n"/>
      <c r="B22" s="3" t="n"/>
      <c r="C22" s="7" t="n"/>
      <c r="D22" s="8" t="n"/>
      <c r="E22" s="9" t="n"/>
      <c r="F22" s="9" t="n"/>
      <c r="G22" s="10">
        <f>IF($B22="","",IF($B22="sod",CEILING(IF($C22="",0,$C22)*(1+IF($F22="",0,$F22)/100)/Conversions!$B$6,1),IF($B22="pavers",ROUND(IF($C22="",0,$C22)*Conversions!$B$7/Conversions!$B$2,2),IF($B22="plants",IF($C22="",0,$C22),IF($B22="edging",ROUND(IF($C22="",0,$C22)*(1+IF($F22="",0,$F22)/100),0),ROUND(IF($C22="",0,$C22)*IF($E22="",0,$E22)/Conversions!$B$2*(1+IF($F22="",0,$F22)/100),2))))))</f>
        <v/>
      </c>
      <c r="H22" s="8">
        <f>IF($B22="","",IF($B22="sod","pallet",IF($B22="pavers","cu yd (base)",IF($B22="plants","each",IF($B22="edging","lin ft","cu yd")))))</f>
        <v/>
      </c>
      <c r="I22" s="3" t="n"/>
    </row>
    <row r="24">
      <c r="A24" s="11" t="inlineStr">
        <is>
          <t>Order summary — by material (quantity only)</t>
        </is>
      </c>
    </row>
    <row r="25">
      <c r="A25" s="12" t="inlineStr">
        <is>
          <t>Material</t>
        </is>
      </c>
      <c r="B25" s="12" t="inlineStr">
        <is>
          <t>Order quantity</t>
        </is>
      </c>
      <c r="C25" s="12" t="inlineStr">
        <is>
          <t>Order unit</t>
        </is>
      </c>
    </row>
    <row r="26">
      <c r="A26" s="3" t="inlineStr">
        <is>
          <t>Mulch / soil / compost / stone (cu yd)</t>
        </is>
      </c>
      <c r="B26" s="10">
        <f>ROUND(SUMIF($B$9:$B$22,"mulch",$G$9:$G$22)+SUMIF($B$9:$B$22,"topsoil",$G$9:$G$22)+SUMIF($B$9:$B$22,"compost",$G$9:$G$22)+SUMIF($B$9:$B$22,"stone-gravel",$G$9:$G$22),2)</f>
        <v/>
      </c>
      <c r="C26" s="8" t="inlineStr">
        <is>
          <t>cu yd</t>
        </is>
      </c>
    </row>
    <row r="27">
      <c r="A27" s="3" t="inlineStr">
        <is>
          <t>Sod (pallets)</t>
        </is>
      </c>
      <c r="B27" s="10">
        <f>SUMIF($B$9:$B$22,"sod",$G$9:$G$22)</f>
        <v/>
      </c>
      <c r="C27" s="8" t="inlineStr">
        <is>
          <t>pallet</t>
        </is>
      </c>
    </row>
    <row r="28">
      <c r="A28" s="3" t="inlineStr">
        <is>
          <t>Pavers — base aggregate (cu yd)</t>
        </is>
      </c>
      <c r="B28" s="10">
        <f>ROUND(SUMIF($B$9:$B$22,"pavers",$G$9:$G$22),2)</f>
        <v/>
      </c>
      <c r="C28" s="8" t="inlineStr">
        <is>
          <t>cu yd</t>
        </is>
      </c>
    </row>
    <row r="29">
      <c r="A29" s="3" t="inlineStr">
        <is>
          <t>Plants (each)</t>
        </is>
      </c>
      <c r="B29" s="10">
        <f>SUMIF($B$9:$B$22,"plants",$G$9:$G$22)</f>
        <v/>
      </c>
      <c r="C29" s="8" t="inlineStr">
        <is>
          <t>each</t>
        </is>
      </c>
    </row>
    <row r="30">
      <c r="A30" s="3" t="inlineStr">
        <is>
          <t>Edging (lin ft)</t>
        </is>
      </c>
      <c r="B30" s="10">
        <f>SUMIF($B$9:$B$22,"edging",$G$9:$G$22)</f>
        <v/>
      </c>
      <c r="C30" s="8" t="inlineStr">
        <is>
          <t>lin ft</t>
        </is>
      </c>
    </row>
    <row r="32">
      <c r="A32" s="4" t="inlineStr">
        <is>
          <t>Supplier / yard: ____________________</t>
        </is>
      </c>
      <c r="E32" s="4" t="inlineStr">
        <is>
          <t>Delivery date: ____________</t>
        </is>
      </c>
    </row>
    <row r="34" ht="44" customHeight="1">
      <c r="A34" s="13" t="inlineStr">
        <is>
          <t>Quantities are estimates from standard coverage rates. Verify actual coverage, depth, and waste with your supplier before ordering. Not a price quote. Measure twice; order once.</t>
        </is>
      </c>
    </row>
  </sheetData>
  <mergeCells count="1">
    <mergeCell ref="A34:I34"/>
  </mergeCells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</cols>
  <sheetData>
    <row r="1">
      <c r="A1" s="4" t="inlineStr">
        <is>
          <t>Constant</t>
        </is>
      </c>
      <c r="B1" s="4" t="inlineStr">
        <is>
          <t>Value</t>
        </is>
      </c>
    </row>
    <row r="2">
      <c r="A2" s="5" t="inlineStr">
        <is>
          <t>CU_YD_DIVISOR</t>
        </is>
      </c>
      <c r="B2" t="n">
        <v>324</v>
      </c>
    </row>
    <row r="3">
      <c r="A3" s="5" t="inlineStr">
        <is>
          <t>BAGS_PER_CUYD_2CUFT</t>
        </is>
      </c>
      <c r="B3" t="n">
        <v>13.5</v>
      </c>
    </row>
    <row r="4">
      <c r="A4" s="5" t="inlineStr">
        <is>
          <t>BAGS_PER_CUYD_3CUFT</t>
        </is>
      </c>
      <c r="B4" t="n">
        <v>9</v>
      </c>
    </row>
    <row r="5">
      <c r="A5" s="5" t="inlineStr">
        <is>
          <t>SOD_ROLL_SQFT</t>
        </is>
      </c>
      <c r="B5" t="n">
        <v>10</v>
      </c>
    </row>
    <row r="6">
      <c r="A6" s="5" t="inlineStr">
        <is>
          <t>SOD_PALLET_DEFAULT_SQFT</t>
        </is>
      </c>
      <c r="B6" t="n">
        <v>500</v>
      </c>
    </row>
    <row r="7">
      <c r="A7" s="5" t="inlineStr">
        <is>
          <t>PAVER_BASE_DEPTH_IN</t>
        </is>
      </c>
      <c r="B7" t="n">
        <v>5</v>
      </c>
    </row>
    <row r="8">
      <c r="A8" s="5" t="inlineStr">
        <is>
          <t>PAVER_BEDDING_SAND_IN</t>
        </is>
      </c>
      <c r="B8" t="n">
        <v>1</v>
      </c>
    </row>
    <row r="9">
      <c r="A9" s="5" t="inlineStr">
        <is>
          <t>PAVER_WASTE_RUNNING_BOND_PCT</t>
        </is>
      </c>
      <c r="B9" t="n">
        <v>8</v>
      </c>
    </row>
    <row r="10">
      <c r="A10" s="5" t="inlineStr">
        <is>
          <t>PAVER_WASTE_HERRINGBONE_PCT</t>
        </is>
      </c>
      <c r="B10" t="n">
        <v>12</v>
      </c>
    </row>
    <row r="11">
      <c r="A11" s="5" t="inlineStr">
        <is>
          <t>MULCH_WASTE_DEFAULT_PCT</t>
        </is>
      </c>
      <c r="B11" t="n">
        <v>10</v>
      </c>
    </row>
    <row r="12">
      <c r="A12" s="5" t="inlineStr">
        <is>
          <t>SOD_WASTE_DEFAULT_PCT</t>
        </is>
      </c>
      <c r="B12" t="n">
        <v>5</v>
      </c>
    </row>
    <row r="14">
      <c r="A14" s="5" t="inlineStr">
        <is>
          <t>These coverage constants drive the Order-quantity column on the Takeoff tab via local cell formulas (no macros). Defined in US customary units (cu yd / sq ft / in) because suppliers sell in them. Confirm coverage, depth, and waste with your supplier.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2026-06-22T05:35:05Z</dcterms:created>
  <dcterms:modified xmlns:dcterms="http://purl.org/dc/terms/" xmlns:xsi="http://www.w3.org/2001/XMLSchema-instance" xsi:type="dcterms:W3CDTF">2026-06-22T05:35:05Z</dcterms:modified>
</cp:coreProperties>
</file>